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<sst xmlns="http://schemas.openxmlformats.org/spreadsheetml/2006/main" count="27166" uniqueCount="792">
  <si>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</si>
  <si>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</si>
  <si>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</si>
  <si>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</si>
  <si>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</si>
  <si>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</si>
  <si>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</si>
  <si>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</si>
  <si>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</si>
  <si>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</si>
  <si>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</si>
  <si>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</si>
  <si>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</si>
  <si>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</si>
  <si>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</si>
  <si>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</si>
  <si>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</si>
  <si>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</si>
  <si>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</si>
  <si>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</si>
  <si>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</si>
  <si>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</si>
  <si>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</si>
  <si>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</si>
  <si>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</si>
  <si>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</si>
  <si>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</si>
  <si>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</si>
  <si>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</si>
  <si>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</si>
  <si>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</si>
  <si>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</si>
  <si>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</si>
  <si>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</si>
  <si>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</si>
  <si>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</si>
  <si>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</si>
  <si>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</si>
  <si>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</si>
  <si>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</si>
  <si>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</si>
  <si>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</si>
  <si>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</si>
  <si>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</si>
  <si>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</si>
  <si>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</si>
  <si>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</si>
  <si>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</si>
  <si>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</si>
  <si>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</si>
  <si>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</si>
  <si>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</si>
  <si>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</si>
  <si>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</si>
  <si>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</si>
  <si>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</si>
  <si>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</si>
  <si>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</si>
  <si>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</si>
  <si>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</si>
  <si>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</si>
  <si>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</si>
  <si>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</si>
  <si>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</si>
  <si>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</si>
  <si>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</si>
  <si>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</si>
  <si>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</si>
  <si>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</si>
  <si>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</si>
  <si>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</si>
  <si>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</si>
  <si>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</si>
  <si>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</si>
  <si>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</si>
  <si>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</si>
  <si>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</si>
  <si>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</si>
  <si>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</si>
  <si>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</si>
  <si>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</si>
  <si>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</si>
  <si>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</si>
  <si>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</si>
  <si>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</si>
  <si>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</si>
  <si>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</si>
  <si>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</si>
  <si>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</si>
  <si>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</si>
  <si>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</si>
  <si>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</si>
  <si>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</si>
  <si>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</si>
  <si>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</si>
  <si>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</si>
  <si>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</si>
  <si>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</si>
  <si>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</si>
  <si>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</si>
  <si>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</si>
  <si>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</si>
  <si>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</si>
  <si>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</si>
  <si>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</si>
  <si>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</si>
  <si>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</si>
  <si>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</si>
  <si>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</si>
  <si>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</si>
  <si>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</si>
  <si>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</si>
  <si>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</si>
  <si>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</si>
  <si>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</si>
  <si>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</si>
  <si>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</si>
  <si>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</si>
  <si>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</si>
  <si>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</si>
  <si>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</si>
  <si>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</si>
  <si>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</si>
  <si>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</si>
  <si>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</si>
  <si>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</si>
  <si>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</si>
  <si>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</si>
  <si>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</si>
  <si>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</si>
  <si>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</si>
  <si>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</si>
  <si>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</si>
  <si>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</si>
  <si>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</si>
  <si>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</si>
  <si>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</si>
  <si>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</si>
  <si>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</si>
  <si>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</si>
  <si>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</si>
  <si>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</si>
  <si>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</si>
  <si>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</si>
  <si>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</si>
  <si>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</si>
  <si>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</si>
  <si>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</si>
  <si>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</si>
  <si>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</si>
  <si>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</si>
  <si>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</si>
  <si>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</si>
  <si>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</si>
  <si>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</si>
  <si>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</si>
  <si>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</si>
  <si>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</si>
  <si>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</si>
  <si>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</si>
  <si>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</si>
  <si>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</si>
  <si>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</si>
  <si>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</si>
  <si>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</si>
  <si>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</si>
  <si>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</si>
  <si>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</si>
  <si>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</si>
  <si>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</si>
  <si>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</si>
  <si>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</si>
  <si>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</si>
  <si>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</si>
  <si>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</si>
  <si>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</si>
  <si>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</si>
  <si>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</si>
  <si>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</si>
  <si>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</si>
  <si>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</si>
  <si>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</si>
  <si>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</si>
  <si>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</si>
  <si>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</si>
  <si>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</si>
  <si>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</si>
  <si>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</si>
  <si>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</si>
  <si>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</si>
  <si>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</si>
  <si>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</si>
  <si>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</si>
  <si>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</si>
  <si>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</si>
  <si>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</si>
  <si>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</si>
  <si>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</si>
  <si>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</si>
  <si>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</si>
  <si>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</si>
  <si>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</si>
  <si>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</si>
  <si>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</si>
  <si>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</si>
  <si>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</si>
  <si>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</si>
  <si>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</si>
  <si>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</si>
  <si>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</si>
  <si>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</si>
  <si>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</si>
  <si>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</si>
  <si>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</si>
  <si>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</si>
  <si>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</si>
  <si>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</si>
  <si>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</si>
  <si>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</si>
  <si>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</si>
  <si>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</si>
  <si>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</si>
  <si>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</si>
  <si>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</si>
  <si>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</si>
  <si>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</si>
  <si>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</si>
  <si>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</si>
  <si>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</si>
  <si>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</si>
  <si>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</si>
  <si>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</si>
  <si>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</si>
  <si>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</si>
  <si>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</si>
  <si>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</si>
  <si>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</si>
  <si>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</si>
  <si>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</si>
  <si>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</si>
  <si>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</si>
  <si>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</si>
  <si>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</si>
  <si>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</si>
  <si>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</si>
  <si>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</si>
  <si>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</si>
  <si>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</si>
  <si>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</si>
  <si>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</si>
  <si>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</si>
  <si>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</si>
  <si>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</si>
  <si>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</si>
  <si>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</si>
  <si>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</si>
  <si>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</si>
  <si>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</si>
  <si>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</si>
  <si>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</si>
  <si>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</si>
  <si>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</si>
  <si>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</si>
  <si>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</si>
  <si>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</si>
  <si>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</si>
  <si>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</si>
  <si>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</si>
  <si>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</si>
  <si>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</si>
  <si>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</si>
  <si>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</si>
  <si>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</si>
  <si>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</si>
  <si>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</si>
  <si>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</si>
  <si>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</si>
  <si>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</si>
  <si>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</si>
  <si>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</si>
  <si>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</si>
  <si>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</si>
  <si>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</si>
  <si>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</si>
  <si>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</si>
  <si>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</si>
  <si>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</si>
  <si>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</si>
  <si>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</si>
  <si>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</si>
  <si>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</si>
  <si>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</si>
  <si>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</si>
  <si>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</si>
  <si>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</si>
  <si>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</si>
  <si>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</si>
  <si>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</si>
  <si>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</si>
  <si>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</si>
  <si>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</si>
  <si>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</si>
  <si>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</si>
  <si>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</si>
  <si>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</si>
  <si>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</si>
  <si>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</si>
  <si>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</si>
  <si>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</si>
  <si>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</si>
  <si>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</si>
  <si>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</si>
  <si>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</si>
  <si>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</si>
  <si>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</si>
  <si>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</si>
  <si>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</si>
  <si>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</si>
  <si>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</si>
  <si>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</si>
  <si>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</si>
  <si>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</si>
  <si>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</si>
  <si>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</si>
  <si>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</si>
  <si>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</si>
  <si>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</si>
  <si>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</si>
  <si>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</si>
  <si>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</si>
  <si>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</si>
  <si>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</si>
  <si>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</si>
  <si>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</si>
  <si>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</si>
  <si>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</si>
  <si>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</si>
  <si>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</si>
  <si>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</si>
  <si>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</si>
  <si>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</si>
  <si>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</si>
  <si>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</si>
  <si>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</si>
  <si>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</si>
  <si>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</si>
  <si>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</si>
  <si>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</si>
  <si>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</si>
  <si>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</si>
  <si>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</si>
  <si>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</si>
  <si>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</si>
  <si>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</si>
  <si>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</si>
  <si>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</si>
  <si>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</si>
  <si>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</si>
  <si>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</si>
  <si>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</si>
  <si>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</si>
  <si>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</si>
  <si>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</si>
  <si>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</si>
  <si>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</si>
  <si>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</si>
  <si>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</si>
  <si>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</si>
  <si>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</si>
  <si>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</si>
  <si>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</si>
  <si>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</si>
  <si>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</si>
  <si>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</si>
  <si>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</si>
  <si>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</si>
  <si>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</si>
  <si>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</si>
  <si>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</si>
  <si>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</si>
  <si>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</si>
  <si>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</si>
  <si>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</si>
  <si>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</si>
  <si>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</si>
  <si>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</si>
  <si>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</si>
  <si>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</si>
  <si>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</si>
  <si>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</si>
  <si>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</si>
  <si>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</si>
  <si>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</si>
  <si>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</si>
  <si>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</si>
  <si>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</si>
  <si>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</si>
  <si>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</si>
  <si>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</si>
  <si>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</si>
  <si>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</si>
  <si>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</si>
  <si>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</si>
  <si>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</si>
  <si>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</si>
  <si>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</si>
  <si>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</si>
  <si>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</si>
  <si>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</si>
  <si>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</si>
  <si>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</si>
  <si>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</si>
  <si>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</si>
  <si>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</si>
  <si>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</si>
  <si>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</si>
  <si>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</si>
  <si>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</si>
  <si>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</si>
  <si>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</si>
  <si>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</si>
  <si>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</si>
  <si>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</si>
  <si>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</si>
  <si>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</si>
  <si>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</si>
  <si>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</si>
  <si>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</si>
  <si>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</si>
  <si>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</si>
  <si>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</si>
  <si>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</si>
  <si>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</si>
  <si>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</si>
  <si>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</si>
  <si>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</si>
  <si>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</si>
  <si>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</si>
  <si>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</si>
  <si>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</si>
  <si>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</si>
  <si>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</si>
  <si>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</si>
  <si>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</si>
  <si>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</si>
  <si>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</si>
  <si>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</si>
  <si>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</si>
  <si>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</si>
  <si>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</si>
  <si>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</si>
  <si>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</si>
  <si>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</si>
  <si>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</si>
  <si>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</si>
  <si>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</si>
  <si>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</si>
  <si>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</si>
  <si>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</si>
  <si>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</si>
  <si>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</si>
  <si>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</si>
  <si>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</si>
  <si>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</si>
  <si>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</si>
  <si>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</si>
  <si>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</si>
  <si>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</si>
  <si>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</si>
  <si>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</si>
  <si>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</si>
  <si>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</si>
  <si>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</si>
  <si>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</si>
  <si>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</si>
  <si>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</si>
  <si>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</si>
  <si>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</si>
  <si>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</si>
  <si>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</si>
  <si>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</si>
  <si>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</si>
  <si>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</si>
  <si>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</si>
  <si>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</si>
  <si>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</si>
  <si>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</si>
  <si>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</si>
  <si>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</si>
  <si>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</si>
  <si>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</si>
  <si>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</si>
  <si>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</si>
  <si>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</si>
  <si>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</si>
  <si>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</si>
  <si>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</si>
  <si>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</si>
  <si>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</si>
  <si>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</si>
  <si>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</si>
  <si>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</si>
  <si>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</si>
  <si>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</si>
  <si>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</si>
  <si>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</si>
  <si>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</si>
  <si>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</si>
  <si>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</si>
  <si>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</si>
  <si>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</si>
  <si>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</si>
  <si>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</si>
  <si>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</si>
  <si>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</si>
  <si>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</si>
  <si>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</si>
  <si>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</si>
  <si>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</si>
  <si>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</si>
  <si>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</si>
  <si>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</si>
  <si>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</si>
  <si>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</si>
  <si>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</si>
  <si>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</si>
  <si>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</si>
  <si>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</si>
  <si>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</si>
  <si>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</si>
  <si>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</si>
  <si>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</si>
  <si>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</si>
  <si>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</si>
  <si>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</si>
  <si>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</si>
  <si>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</si>
  <si>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</si>
  <si>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</si>
  <si>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</si>
  <si>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</si>
  <si>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</si>
  <si>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</si>
  <si>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</si>
  <si>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</si>
  <si>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</si>
  <si>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</si>
  <si>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</si>
  <si>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</si>
  <si>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</si>
  <si>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</si>
  <si>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</si>
  <si>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</si>
  <si>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</si>
  <si>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</si>
  <si>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</si>
  <si>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</si>
  <si>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</si>
  <si>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</si>
  <si>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</si>
  <si>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</si>
  <si>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</si>
  <si>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</si>
  <si>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</si>
  <si>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</si>
  <si>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</si>
  <si>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</si>
  <si>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</si>
  <si>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</si>
  <si>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</si>
  <si>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</si>
  <si>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</si>
  <si>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</si>
  <si>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</si>
  <si>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</si>
  <si>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</si>
  <si>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</si>
  <si>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</si>
  <si>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</si>
  <si>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</si>
  <si>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</si>
  <si>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</si>
  <si>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</si>
  <si>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</si>
  <si>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</si>
  <si>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</si>
  <si>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</si>
  <si>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</si>
  <si>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</si>
  <si>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</si>
  <si>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</si>
  <si>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</si>
  <si>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</si>
  <si>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</si>
  <si>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</si>
  <si>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</si>
  <si>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</si>
  <si>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</si>
  <si>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</si>
  <si>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</si>
  <si>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</si>
  <si>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</si>
  <si>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</si>
  <si>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</si>
  <si>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</si>
  <si>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</si>
  <si>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</si>
  <si>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</si>
  <si>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</si>
  <si>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</si>
  <si>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</si>
  <si>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</si>
  <si>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</si>
  <si>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</si>
  <si>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</si>
  <si>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</si>
  <si>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</si>
  <si>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</si>
  <si>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</si>
  <si>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</si>
  <si>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</si>
  <si>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</si>
  <si>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</si>
  <si>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</si>
  <si>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</si>
  <si>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</si>
  <si>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</si>
  <si>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</si>
  <si>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</si>
  <si>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</si>
  <si>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</si>
  <si>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</si>
  <si>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</si>
  <si>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</si>
  <si>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</si>
  <si>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</si>
  <si>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</si>
  <si>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</si>
  <si>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</si>
  <si>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</si>
  <si>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</si>
  <si>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</si>
  <si>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</si>
  <si>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</si>
  <si>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</si>
  <si>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</si>
  <si>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</si>
  <si>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</si>
  <si>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</si>
  <si>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</si>
  <si>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</si>
  <si>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</si>
  <si>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</si>
  <si>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</si>
  <si>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</si>
  <si>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</si>
  <si>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</si>
  <si>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</si>
  <si>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</si>
  <si>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</si>
  <si>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</si>
  <si>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</si>
  <si>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</si>
  <si>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</si>
  <si>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</si>
  <si>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</si>
  <si>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</si>
  <si>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</si>
  <si>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</si>
  <si>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</si>
  <si>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</si>
  <si>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</si>
  <si>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</si>
  <si>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</si>
  <si>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</si>
  <si>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</si>
  <si>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</si>
  <si>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</si>
  <si>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</si>
  <si>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</si>
  <si>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</si>
  <si>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</si>
  <si>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</si>
  <si>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</si>
  <si>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</si>
  <si>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</si>
  <si>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</si>
  <si>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</si>
  <si>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</si>
  <si>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</si>
  <si>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</si>
  <si>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</si>
  <si>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</si>
  <si>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</si>
  <si>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</si>
  <si>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</si>
  <si>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</si>
  <si>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</si>
  <si>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</si>
  <si>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</si>
  <si>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</si>
  <si>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</si>
  <si>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</si>
  <si>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</si>
  <si>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</si>
  <si>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</si>
  <si>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</si>
  <si>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</si>
  <si>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</si>
  <si>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</si>
  <si>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</si>
  <si>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</si>
  <si>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</si>
  <si>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</si>
  <si>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</si>
  <si>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</si>
  <si>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</si>
  <si>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</si>
  <si>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</si>
  <si>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</si>
  <si>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</si>
  <si>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</si>
  <si>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</si>
  <si>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</si>
  <si>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</si>
  <si>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</si>
  <si>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</si>
  <si>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</si>
  <si>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</si>
  <si>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</si>
  <si>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</si>
  <si>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</si>
  <si>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</si>
  <si>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</si>
  <si>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</si>
  <si>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</si>
  <si>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</si>
  <si>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</si>
  <si>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</si>
  <si>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</si>
  <si>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</si>
  <si>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</si>
  <si>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</si>
  <si>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</si>
  <si>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</si>
  <si>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</si>
  <si>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</si>
  <si>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</si>
  <si>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</si>
  <si>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</si>
  <si>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</si>
  <si>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</si>
  <si>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</si>
  <si>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</si>
  <si>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</si>
  <si>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</si>
  <si>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5 по ул. Кировская за 2016 год</t>
  </si>
  <si>
    <t>июнь, август</t>
  </si>
  <si>
    <t xml:space="preserve"> январь</t>
  </si>
  <si>
    <t xml:space="preserve"> в течение года</t>
  </si>
  <si>
    <t>авг, окт, дек</t>
  </si>
  <si>
    <t>12 | 1</t>
  </si>
  <si>
    <t>4,25 | 1</t>
  </si>
  <si>
    <t>1,6 | 24</t>
  </si>
  <si>
    <t>0,5 | 18</t>
  </si>
  <si>
    <t>1,1 | 3</t>
  </si>
  <si>
    <t>59 | 1</t>
  </si>
  <si>
    <t>1,5 | 1</t>
  </si>
  <si>
    <t>50,48 | 249</t>
  </si>
  <si>
    <t>50,48 | 33</t>
  </si>
  <si>
    <t>6,816 | 1</t>
  </si>
  <si>
    <t>50,48 | 2</t>
  </si>
  <si>
    <t>298 | 28</t>
  </si>
  <si>
    <t>149 | 22</t>
  </si>
  <si>
    <t>0,05364 | 6</t>
  </si>
  <si>
    <t>2,98 | 40</t>
  </si>
  <si>
    <t>2,98 | 10</t>
  </si>
  <si>
    <t>2,98 | 12</t>
  </si>
  <si>
    <t>298 | 32</t>
  </si>
  <si>
    <t>149 | 8</t>
  </si>
  <si>
    <t>0,99 | 1</t>
  </si>
  <si>
    <t>77 | 2</t>
  </si>
  <si>
    <t>1 | 122</t>
  </si>
  <si>
    <t>4 | 24</t>
  </si>
  <si>
    <t>2 | 5</t>
  </si>
  <si>
    <t>апрель, декабрь</t>
  </si>
  <si>
    <t>298 | 74</t>
  </si>
  <si>
    <t>4 | 27</t>
  </si>
  <si>
    <t>1 | 127</t>
  </si>
  <si>
    <t>962 | 77</t>
  </si>
  <si>
    <t>962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</si>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</sst>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756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28383.46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181386.47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156769.87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156769.87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156769.87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53000.06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212202.45984944332</v>
      </c>
      <c r="G28" s="18">
        <f>и_ср_начисл-и_ср_стоимость_факт</f>
        <v>-30815.989849443315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68340.2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139404.88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175.65203869053909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262510.63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222338.08000000002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75994.929999999993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415675.28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415675.28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716.15888402079406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7578.4699999999993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6329.54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2152.96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7578.4699999999993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7578.4699999999993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484.9733444623821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80103.320000000007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64133.859999999993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33972.25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88624.16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88624.16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1173.5805265548381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82877.03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69203.289999999994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27284.74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82877.03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82877.03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7" sqref="B417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11654.242594769268</v>
      </c>
      <c r="F6" s="40"/>
      <c r="I6" s="27">
        <f>E6/1.18</f>
        <v>9876.4767752281932</v>
      </c>
      <c r="J6" s="29">
        <f>[1]сумма!$Q$6</f>
        <v>12959.079134999998</v>
      </c>
      <c r="K6" s="29">
        <f>J6-I6</f>
        <v>3082.6023597718049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172.97023491140254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172.97023491140254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363.51728755540307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2.9376000000000002</v>
      </c>
      <c r="E25" s="48">
        <v>363.51728755540307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7472.2022740547973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0.97219999999999995</v>
      </c>
      <c r="E43" s="48">
        <v>893.91868741956068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6.1079999999999997</v>
      </c>
      <c r="E44" s="48">
        <v>518.34872484751918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12</v>
      </c>
      <c r="E45" s="48">
        <v>1046.2869190402457</v>
      </c>
      <c r="F45" s="49" t="s">
        <v>739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9.411999999999999</v>
      </c>
      <c r="E47" s="56">
        <v>4969.2515316990794</v>
      </c>
      <c r="F47" s="49" t="s">
        <v>757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743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225.42971969605253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1</v>
      </c>
      <c r="E90" s="35">
        <v>225.42971969605253</v>
      </c>
      <c r="F90" s="33" t="s">
        <v>739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363.36184631014879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2.9376000000000002</v>
      </c>
      <c r="E101" s="35">
        <v>363.36184631014879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97.485574812157125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9.1799999999999993E-2</v>
      </c>
      <c r="E106" s="56">
        <v>97.485574812157125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2131.0067378874642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9.1799999999999993E-2</v>
      </c>
      <c r="E120" s="56">
        <v>99.028030245834088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129.08732026246511</v>
      </c>
      <c r="F127" s="49" t="s">
        <v>732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1758.5940837077419</v>
      </c>
      <c r="F130" s="49" t="s">
        <v>758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105.71200379176757</v>
      </c>
      <c r="F147" s="49" t="s">
        <v>743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x14ac:dyDescent="0.2">
      <c r="A169" s="66" t="s">
        <v>638</v>
      </c>
      <c r="B169" s="73"/>
      <c r="C169" s="73"/>
      <c r="D169" s="47"/>
      <c r="E169" s="63">
        <v>828.26891954184168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>
        <v>2</v>
      </c>
      <c r="E170" s="48">
        <v>812.73052932137023</v>
      </c>
      <c r="F170" s="49" t="s">
        <v>741</v>
      </c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0.2</v>
      </c>
      <c r="E194" s="48">
        <v>15.538390220471415</v>
      </c>
      <c r="F194" s="49" t="s">
        <v>732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20856.505737302319</v>
      </c>
      <c r="F197" s="75"/>
      <c r="I197" s="27">
        <f>E197/1.18</f>
        <v>17675.004862120612</v>
      </c>
      <c r="J197" s="29">
        <f>[1]сумма!$Q$11</f>
        <v>31082.599499999997</v>
      </c>
      <c r="K197" s="29">
        <f>J197-I197</f>
        <v>13407.594637879385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20856.505737302319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0.55079999999999996</v>
      </c>
      <c r="E199" s="35">
        <v>2171.9805199378793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738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32.749099999999999</v>
      </c>
      <c r="E211" s="35">
        <v>11870.115252596881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1593.2444446010334</v>
      </c>
      <c r="F232" s="33"/>
      <c r="I232" s="27">
        <f>E232/1.18</f>
        <v>1350.2071564415537</v>
      </c>
      <c r="J232" s="29">
        <f>[1]сумма!$M$13</f>
        <v>4000.8600000000006</v>
      </c>
      <c r="K232" s="29">
        <f>J232-I232</f>
        <v>2650.6528435584469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759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13022.676168618411</v>
      </c>
      <c r="F266" s="75"/>
      <c r="I266" s="27">
        <f>E266/1.18</f>
        <v>11036.166244591874</v>
      </c>
      <c r="J266" s="29">
        <f>[1]сумма!$Q$15</f>
        <v>14033.079052204816</v>
      </c>
      <c r="K266" s="29">
        <f>J266-I266</f>
        <v>2996.9128076129418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13022.676168618411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0.20780000000000001</v>
      </c>
      <c r="E268" s="35">
        <v>639.40158384399626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741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459.50424933639079</v>
      </c>
      <c r="F284" s="33" t="s">
        <v>737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5</v>
      </c>
      <c r="E293" s="35">
        <v>640.23324367999396</v>
      </c>
      <c r="F293" s="33" t="s">
        <v>743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>
        <v>2</v>
      </c>
      <c r="E297" s="35">
        <v>57.487353869869921</v>
      </c>
      <c r="F297" s="33" t="s">
        <v>742</v>
      </c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>
        <v>3</v>
      </c>
      <c r="E301" s="35">
        <v>149.22837825164305</v>
      </c>
      <c r="F301" s="33" t="s">
        <v>743</v>
      </c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1</v>
      </c>
      <c r="E315" s="35">
        <v>385.73342860789757</v>
      </c>
      <c r="F315" s="33" t="s">
        <v>743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1</v>
      </c>
      <c r="E325" s="35">
        <v>6083.2290040823536</v>
      </c>
      <c r="F325" s="33" t="s">
        <v>742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1</v>
      </c>
      <c r="E326" s="35">
        <v>869.8888579174394</v>
      </c>
      <c r="F326" s="33" t="s">
        <v>732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3</v>
      </c>
      <c r="E333" s="35">
        <v>2466.111777038418</v>
      </c>
      <c r="F333" s="33" t="s">
        <v>760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38040.52614311473</v>
      </c>
      <c r="F338" s="75"/>
      <c r="I338" s="27">
        <f>E338/1.18</f>
        <v>32237.734019588755</v>
      </c>
      <c r="J338" s="29">
        <f>[1]сумма!$Q$17</f>
        <v>27117.06</v>
      </c>
      <c r="K338" s="29">
        <f>J338-I338</f>
        <v>-5120.6740195887542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38040.52614311473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761</v>
      </c>
      <c r="E340" s="84">
        <v>61.267764667912807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762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763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764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765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766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767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768</v>
      </c>
      <c r="E349" s="48">
        <v>28512.743058235534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769</v>
      </c>
      <c r="E351" s="48">
        <v>8703.8607858995128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770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771</v>
      </c>
      <c r="E354" s="48">
        <v>237.1794262202807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67030.992923009588</v>
      </c>
      <c r="F355" s="75"/>
      <c r="I355" s="27">
        <f>E355/1.18</f>
        <v>56805.926205940334</v>
      </c>
      <c r="J355" s="29">
        <f>[1]сумма!$Q$19</f>
        <v>27334.060541112922</v>
      </c>
      <c r="K355" s="29">
        <f>J355-I355</f>
        <v>-29471.865664827412</v>
      </c>
    </row>
    <row r="356" spans="1:11" ht="15" hidden="1" customHeight="1" outlineLevel="1" collapsed="1" x14ac:dyDescent="0.2">
      <c r="A356" s="80" t="s">
        <v>650</v>
      </c>
      <c r="B356" s="64"/>
      <c r="C356" s="76"/>
      <c r="D356" s="47"/>
      <c r="E356" s="63">
        <v>22863.236106633631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772</v>
      </c>
      <c r="E358" s="89">
        <v>4404.4396412985343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773</v>
      </c>
      <c r="E359" s="89">
        <v>7570.3473544487961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774</v>
      </c>
      <c r="E360" s="89">
        <v>56.903452781927605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775</v>
      </c>
      <c r="E361" s="89">
        <v>115.78492084114735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776</v>
      </c>
      <c r="E362" s="89">
        <v>197.15928407673965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777</v>
      </c>
      <c r="E364" s="89">
        <v>569.9193472153388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778</v>
      </c>
      <c r="E365" s="89">
        <v>2872.4107280724743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779</v>
      </c>
      <c r="E366" s="89">
        <v>2772.8326749588177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780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780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781</v>
      </c>
      <c r="E369" s="89">
        <v>1250.9911418063443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782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783</v>
      </c>
      <c r="E371" s="89">
        <v>299.83420507661617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784</v>
      </c>
      <c r="E372" s="89">
        <v>1168.1409580858199</v>
      </c>
      <c r="F372" s="49" t="s">
        <v>785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44167.75681637595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786</v>
      </c>
      <c r="E375" s="93">
        <v>6510.8239557391134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787</v>
      </c>
      <c r="E377" s="95">
        <v>61.052538328329973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788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789</v>
      </c>
      <c r="E379" s="95">
        <v>21031.140697808056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790</v>
      </c>
      <c r="E380" s="95">
        <v>7363.3713578833067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790</v>
      </c>
      <c r="E382" s="95">
        <v>1335.6945032041112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790</v>
      </c>
      <c r="E383" s="95">
        <v>674.45956315826641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791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12614.665341477044</v>
      </c>
      <c r="F386" s="75"/>
      <c r="I386" s="27">
        <f>E386/1.18</f>
        <v>10690.394357183937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12614.665341477044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7197.2405377630921</v>
      </c>
      <c r="F388" s="75"/>
      <c r="I388" s="27">
        <f>E388/1.18</f>
        <v>6099.3563879348239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7197.2405377630921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40192.369849443327</v>
      </c>
      <c r="F390" s="75"/>
      <c r="I390" s="27">
        <f>E390/1.18</f>
        <v>34061.330380884174</v>
      </c>
      <c r="J390" s="27">
        <f>SUM(I6:I390)</f>
        <v>179832.59638991425</v>
      </c>
      <c r="K390" s="27">
        <f>J390*1.01330668353499*1.18</f>
        <v>215026.17477043348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40192.369849443327</v>
      </c>
      <c r="F391" s="49" t="s">
        <v>731</v>
      </c>
      <c r="I391" s="27">
        <f>E6+E197+E232+E266+E338+E355+E386+E388+E390</f>
        <v>212202.46374009881</v>
      </c>
      <c r="J391" s="27">
        <f>I391-K391</f>
        <v>-126961.31249862292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2017-05-18T04:40:38Z</dcterms:modified>
</cp:coreProperties>
</file>